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6"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<sst xmlns="http://schemas.openxmlformats.org/spreadsheetml/2006/main" count="69" uniqueCount="67">
  <si>
    <t>Atleti</t>
  </si>
  <si>
    <t>Bledo</t>
  </si>
  <si>
    <t>Sam</t>
  </si>
  <si>
    <t>Jabón</t>
  </si>
  <si>
    <t>Cicero</t>
  </si>
  <si>
    <t>Towanda</t>
  </si>
  <si>
    <t>Cocopera</t>
  </si>
  <si>
    <t>Teléfono</t>
  </si>
  <si>
    <t>Chispeante</t>
  </si>
  <si>
    <t>Schweppes</t>
  </si>
  <si>
    <t>Tablas</t>
  </si>
  <si>
    <t>Cuádriga</t>
  </si>
  <si>
    <t>Cheques</t>
  </si>
  <si>
    <t>As-tro-nó-mi-co</t>
  </si>
  <si>
    <t>Quantas</t>
  </si>
  <si>
    <t>Volarás</t>
  </si>
  <si>
    <t>Pongo</t>
  </si>
  <si>
    <t>Gazpacho</t>
  </si>
  <si>
    <t>Kuzcotopía</t>
  </si>
  <si>
    <t>Marmota</t>
  </si>
  <si>
    <t>Catch-up</t>
  </si>
  <si>
    <t>Fluzo</t>
  </si>
  <si>
    <t>Té</t>
  </si>
  <si>
    <t>Antártida</t>
  </si>
  <si>
    <t>Angora</t>
  </si>
  <si>
    <t>Estampillas</t>
  </si>
  <si>
    <t>Iceberg</t>
  </si>
  <si>
    <t>Junior</t>
  </si>
  <si>
    <t>Volveré</t>
  </si>
  <si>
    <t>Penitenciagite</t>
  </si>
  <si>
    <t>Tocables</t>
  </si>
  <si>
    <t>Libertad</t>
  </si>
  <si>
    <t>Clarisse</t>
  </si>
  <si>
    <t>Mirra</t>
  </si>
  <si>
    <t>Bellota</t>
  </si>
  <si>
    <t>Risk</t>
  </si>
  <si>
    <t>Mayo...nesa</t>
  </si>
  <si>
    <t>Beethoven</t>
  </si>
  <si>
    <t>Kubelik</t>
  </si>
  <si>
    <t>Ukelele</t>
  </si>
  <si>
    <t>Kennedy</t>
  </si>
  <si>
    <t>Traviata</t>
  </si>
  <si>
    <t>¡Amenofis!</t>
  </si>
  <si>
    <t>¡Caaarguen!</t>
  </si>
  <si>
    <t>Druidia</t>
  </si>
  <si>
    <t>Mim</t>
  </si>
  <si>
    <t>Buentorax</t>
  </si>
  <si>
    <t>Goodnight</t>
  </si>
  <si>
    <t>Oreo</t>
  </si>
  <si>
    <t>Olympique</t>
  </si>
  <si>
    <t>Constantinopla</t>
  </si>
  <si>
    <t>Ehtar</t>
  </si>
  <si>
    <t>Orgasmatrón</t>
  </si>
  <si>
    <t>Chistera</t>
  </si>
  <si>
    <t>Bizcochito</t>
  </si>
  <si>
    <t>Inconcebible</t>
  </si>
  <si>
    <t>Corbata</t>
  </si>
  <si>
    <t>Matarife</t>
  </si>
  <si>
    <t>Serpiente</t>
  </si>
  <si>
    <t>SULTÁN DICE:</t>
  </si>
  <si>
    <t>Y TÚ CONTESTAS:</t>
  </si>
  <si>
    <t>en
perpetua
asociación
con</t>
  </si>
  <si>
    <t>de 60</t>
  </si>
  <si>
    <t>Has acertado:</t>
  </si>
  <si>
    <r>
      <t>INSTRUCCIONES:</t>
    </r>
    <r>
      <rPr>
        <b/>
        <sz val="11"/>
        <color indexed="9"/>
        <rFont val="Times New Roman"/>
        <family val="1"/>
      </rPr>
      <t xml:space="preserve"> El Inspector Gadget está investigando un gigantesco festival de cine de todos los tiempos, pues se sospecha que la organización M.A.D. trama alguna de sus operaciones allí. Sophie, como siempre, ha encargado a su fiel perro espía, Sultán, que vigile a Gadget y se asegure de que no le pasa nada malo... El audaz can ha descubierto que </t>
    </r>
    <r>
      <rPr>
        <b/>
        <sz val="11"/>
        <color indexed="10"/>
        <rFont val="Times New Roman"/>
        <family val="1"/>
      </rPr>
      <t>sesenta de las películas</t>
    </r>
    <r>
      <rPr>
        <b/>
        <sz val="11"/>
        <color indexed="9"/>
        <rFont val="Times New Roman"/>
        <family val="1"/>
      </rPr>
      <t xml:space="preserve"> que se proyectan han sido manipuladas por el Dr. Gang, de modo que controlen la mente del público y los conviertan en peleles a su servicio. Lamentablemente, Sultán está demasiado ocupado salvando la piel del inspector y huyendo para no ser descubierto, así que no ha tenido tiempo de transmitir todos los datos a Sophie. En cada transmisión, ha hecho llegar una sola palabra, que su inteligente ama debe relacionar con una película del festival. ¡Échale una mano con tus conocimientos cinéfilos!</t>
    </r>
  </si>
  <si>
    <t>Mogwai</t>
  </si>
  <si>
    <r>
      <t>tiene el orgullo de presentar:</t>
    </r>
    <r>
      <rPr>
        <sz val="10"/>
        <rFont val="Arial"/>
        <family val="0"/>
      </rPr>
      <t xml:space="preserve">
</t>
    </r>
    <r>
      <rPr>
        <b/>
        <sz val="24"/>
        <color indexed="13"/>
        <rFont val="Comic Sans MS"/>
        <family val="4"/>
      </rPr>
      <t>SULTÁN DICE:</t>
    </r>
    <r>
      <rPr>
        <i/>
        <sz val="22"/>
        <rFont val="Comic Sans MS"/>
        <family val="4"/>
      </rPr>
      <t xml:space="preserve">
</t>
    </r>
    <r>
      <rPr>
        <i/>
        <sz val="14"/>
        <color indexed="13"/>
        <rFont val="Comic Sans MS"/>
        <family val="4"/>
      </rPr>
      <t xml:space="preserve">(o: cine en una palabrota)
</t>
    </r>
    <r>
      <rPr>
        <b/>
        <sz val="11"/>
        <color indexed="10"/>
        <rFont val="Times New Roman"/>
        <family val="1"/>
      </rPr>
      <t>PASATIEMPO CINÉFILO PARA MOLHAR EN BURBULHAS, PERPETRADO POR CARPENTER</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</si>
</sst>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quot;;\-#,##0\ &quot;e&quot;"/>
    <numFmt numFmtId="165" formatCode="#,##0\ &quot;e&quot;;[Red]\-#,##0\ &quot;e&quot;"/>
    <numFmt numFmtId="166" formatCode="#,##0.00\ &quot;e&quot;;\-#,##0.00\ &quot;e&quot;"/>
    <numFmt numFmtId="167" formatCode="#,##0.00\ &quot;e&quot;;[Red]\-#,##0.00\ &quot;e&quot;"/>
    <numFmt numFmtId="168" formatCode="_-* #,##0\ &quot;e&quot;_-;\-* #,##0\ &quot;e&quot;_-;_-* &quot;-&quot;\ &quot;e&quot;_-;_-@_-"/>
    <numFmt numFmtId="169" formatCode="_-* #,##0\ _e_-;\-* #,##0\ _e_-;_-* &quot;-&quot;\ _e_-;_-@_-"/>
    <numFmt numFmtId="170" formatCode="_-* #,##0.00\ &quot;e&quot;_-;\-* #,##0.00\ &quot;e&quot;_-;_-* &quot;-&quot;??\ &quot;e&quot;_-;_-@_-"/>
    <numFmt numFmtId="171" formatCode="_-* #,##0.00\ _e_-;\-* #,##0.00\ _e_-;_-* &quot;-&quot;??\ _e_-;_-@_-"/>
  </numFmts>
  <fonts count="16">
    <font>
      <sz val="10"/>
      <name val="Arial"/>
      <family val="0"/>
    </font>
    <font>
      <b/>
      <sz val="12"/>
      <name val="Times New Roman"/>
      <family val="1"/>
    </font>
    <font>
      <i/>
      <sz val="11"/>
      <name val="Times New Roman"/>
      <family val="1"/>
    </font>
    <font>
      <b/>
      <sz val="10"/>
      <color indexed="10"/>
      <name val="Arial"/>
      <family val="2"/>
    </font>
    <font>
      <sz val="10"/>
      <color indexed="12"/>
      <name val="Arial"/>
      <family val="2"/>
    </font>
    <font>
      <b/>
      <sz val="12"/>
      <color indexed="13"/>
      <name val="Arial"/>
      <family val="2"/>
    </font>
    <font>
      <b/>
      <sz val="11"/>
      <color indexed="13"/>
      <name val="Arial"/>
      <family val="2"/>
    </font>
    <font>
      <b/>
      <sz val="24"/>
      <color indexed="13"/>
      <name val="Comic Sans MS"/>
      <family val="4"/>
    </font>
    <font>
      <i/>
      <sz val="22"/>
      <name val="Comic Sans MS"/>
      <family val="4"/>
    </font>
    <font>
      <i/>
      <sz val="14"/>
      <color indexed="13"/>
      <name val="Comic Sans MS"/>
      <family val="4"/>
    </font>
    <font>
      <b/>
      <sz val="14"/>
      <color indexed="46"/>
      <name val="Comic Sans MS"/>
      <family val="4"/>
    </font>
    <font>
      <b/>
      <i/>
      <sz val="12"/>
      <color indexed="10"/>
      <name val="Arial"/>
      <family val="2"/>
    </font>
    <font>
      <sz val="11"/>
      <color indexed="9"/>
      <name val="Times New Roman"/>
      <family val="1"/>
    </font>
    <font>
      <b/>
      <sz val="11"/>
      <color indexed="9"/>
      <name val="Times New Roman"/>
      <family val="1"/>
    </font>
    <font>
      <b/>
      <sz val="11"/>
      <color indexed="10"/>
      <name val="Times New Roman"/>
      <family val="1"/>
    </font>
    <font>
      <sz val="8"/>
      <name val="Arial"/>
      <family val="0"/>
    </font>
  </fonts>
  <fills count="5">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2" borderId="0" xfId="0" applyFont="1" applyFill="1" applyAlignment="1" applyProtection="1">
      <alignment horizontal="center"/>
      <protection locked="0"/>
    </xf>
    <xf numFmtId="0" fontId="0" fillId="3" borderId="0" xfId="0" applyFill="1" applyAlignment="1">
      <alignment/>
    </xf>
    <xf numFmtId="0" fontId="4" fillId="3" borderId="0" xfId="0" applyFont="1" applyFill="1" applyAlignment="1" applyProtection="1">
      <alignment/>
      <protection hidden="1"/>
    </xf>
    <xf numFmtId="0" fontId="2" fillId="4" borderId="1" xfId="0" applyFont="1" applyFill="1" applyBorder="1" applyAlignment="1">
      <alignment horizontal="center"/>
    </xf>
    <xf numFmtId="0" fontId="5" fillId="3" borderId="0" xfId="0" applyFont="1" applyFill="1" applyAlignment="1">
      <alignment horizontal="center"/>
    </xf>
    <xf numFmtId="0" fontId="6" fillId="3" borderId="0" xfId="0" applyFont="1" applyFill="1" applyAlignment="1">
      <alignment horizontal="center"/>
    </xf>
    <xf numFmtId="0" fontId="10" fillId="3" borderId="0" xfId="0" applyFont="1" applyFill="1" applyAlignment="1">
      <alignment horizontal="center" vertical="center"/>
    </xf>
    <xf numFmtId="0" fontId="11" fillId="3" borderId="0" xfId="0" applyFont="1" applyFill="1" applyAlignment="1">
      <alignment horizontal="right" vertical="center" wrapText="1"/>
    </xf>
    <xf numFmtId="0" fontId="11" fillId="3" borderId="0" xfId="0" applyFont="1" applyFill="1" applyAlignment="1">
      <alignment horizontal="lef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0" fillId="3" borderId="0" xfId="0" applyFill="1" applyAlignment="1">
      <alignment horizontal="center" vertical="center"/>
    </xf>
    <xf numFmtId="0" fontId="14" fillId="3" borderId="0" xfId="0" applyFont="1" applyFill="1" applyAlignment="1">
      <alignment horizontal="center" vertical="center" wrapText="1"/>
    </xf>
    <xf numFmtId="0" fontId="12" fillId="3" borderId="0" xfId="0" applyFon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dxfs count="1">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0</xdr:rowOff>
    </xdr:from>
    <xdr:to>
      <xdr:col>1</xdr:col>
      <xdr:colOff>2190750</xdr:colOff>
      <xdr:row>1</xdr:row>
      <xdr:rowOff>9525</xdr:rowOff>
    </xdr:to>
    <xdr:pic>
      <xdr:nvPicPr>
        <xdr:cNvPr id="1" name="Picture 1"/>
        <xdr:cNvPicPr preferRelativeResize="1">
          <a:picLocks noChangeAspect="0"/>
        </xdr:cNvPicPr>
      </xdr:nvPicPr>
      <xdr:blipFill>
        <a:blip r:embed="rId1"/>
        <a:stretch>
          <a:fillRect/>
        </a:stretch>
      </xdr:blipFill>
      <xdr:spPr>
        <a:xfrm>
          <a:off x="1371600" y="0"/>
          <a:ext cx="1847850" cy="1847850"/>
        </a:xfrm>
        <a:prstGeom prst="rect">
          <a:avLst/>
        </a:prstGeom>
        <a:noFill/>
        <a:ln w="9525" cmpd="sng">
          <a:noFill/>
        </a:ln>
      </xdr:spPr>
    </xdr:pic>
    <xdr:clientData/>
  </xdr:twoCellAnchor>
  <xdr:twoCellAnchor editAs="oneCell">
    <xdr:from>
      <xdr:col>3</xdr:col>
      <xdr:colOff>304800</xdr:colOff>
      <xdr:row>0</xdr:row>
      <xdr:rowOff>0</xdr:rowOff>
    </xdr:from>
    <xdr:to>
      <xdr:col>4</xdr:col>
      <xdr:colOff>1857375</xdr:colOff>
      <xdr:row>1</xdr:row>
      <xdr:rowOff>9525</xdr:rowOff>
    </xdr:to>
    <xdr:pic>
      <xdr:nvPicPr>
        <xdr:cNvPr id="2" name="Picture 2"/>
        <xdr:cNvPicPr preferRelativeResize="1">
          <a:picLocks noChangeAspect="0"/>
        </xdr:cNvPicPr>
      </xdr:nvPicPr>
      <xdr:blipFill>
        <a:blip r:embed="rId2"/>
        <a:stretch>
          <a:fillRect/>
        </a:stretch>
      </xdr:blipFill>
      <xdr:spPr>
        <a:xfrm>
          <a:off x="4295775" y="0"/>
          <a:ext cx="26003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K13" sqref="K13"/>
    </sheetView>
  </sheetViews>
  <sheetFormatPr defaultColWidth="11.421875" defaultRowHeight="12.75"/>
  <cols>
    <col min="1" max="1" width="15.421875" style="0" customWidth="1"/>
    <col min="2" max="2" width="39.7109375" style="0" customWidth="1"/>
    <col min="3" max="3" width="4.7109375" style="0" bestFit="1" customWidth="1"/>
    <col min="4" max="4" width="15.7109375" style="0" customWidth="1"/>
    <col min="5" max="5" width="32.140625" style="0" bestFit="1" customWidth="1"/>
    <col min="6" max="6" width="5.28125" style="0" customWidth="1"/>
  </cols>
  <sheetData>
    <row r="1" spans="1:6" ht="144.75" customHeight="1">
      <c r="A1" s="10" t="s">
        <v>61</v>
      </c>
      <c r="B1" s="11"/>
      <c r="C1" s="11"/>
      <c r="D1" s="11"/>
      <c r="E1" s="11"/>
      <c r="F1" s="11"/>
    </row>
    <row r="2" spans="1:6" ht="114" customHeight="1">
      <c r="A2" s="10" t="s">
        <v>66</v>
      </c>
      <c r="B2" s="12"/>
      <c r="C2" s="12"/>
      <c r="D2" s="12"/>
      <c r="E2" s="12"/>
      <c r="F2" s="12"/>
    </row>
    <row r="3" spans="1:6" ht="147.75" customHeight="1">
      <c r="A3" s="13" t="s">
        <v>64</v>
      </c>
      <c r="B3" s="14"/>
      <c r="C3" s="14"/>
      <c r="D3" s="14"/>
      <c r="E3" s="14"/>
      <c r="F3" s="2"/>
    </row>
    <row r="4" spans="1:6" ht="12.75">
      <c r="A4" s="2"/>
      <c r="B4" s="2"/>
      <c r="C4" s="2"/>
      <c r="D4" s="2"/>
      <c r="E4" s="2"/>
      <c r="F4" s="2"/>
    </row>
    <row r="5" spans="1:6" ht="19.5" customHeight="1">
      <c r="A5" s="2"/>
      <c r="B5" s="8" t="s">
        <v>63</v>
      </c>
      <c r="C5" s="7">
        <f>SUM(C8:C37,F8:F37)</f>
        <v>0</v>
      </c>
      <c r="D5" s="9" t="s">
        <v>62</v>
      </c>
      <c r="E5" s="2"/>
      <c r="F5" s="2"/>
    </row>
    <row r="6" spans="1:6" ht="12.75">
      <c r="A6" s="2"/>
      <c r="B6" s="2"/>
      <c r="C6" s="2"/>
      <c r="D6" s="2"/>
      <c r="E6" s="2"/>
      <c r="F6" s="2"/>
    </row>
    <row r="7" spans="1:6" ht="15">
      <c r="A7" s="6" t="s">
        <v>59</v>
      </c>
      <c r="B7" s="5" t="s">
        <v>60</v>
      </c>
      <c r="C7" s="2"/>
      <c r="D7" s="6" t="s">
        <v>59</v>
      </c>
      <c r="E7" s="5" t="s">
        <v>60</v>
      </c>
      <c r="F7" s="2"/>
    </row>
    <row r="8" spans="1:6" ht="15">
      <c r="A8" s="4" t="s">
        <v>42</v>
      </c>
      <c r="B8" s="1"/>
      <c r="C8" s="3">
        <f>IF(OR(B8="la momia",B8="the mummy"),1,0)</f>
        <v>0</v>
      </c>
      <c r="D8" s="4" t="s">
        <v>27</v>
      </c>
      <c r="E8" s="1"/>
      <c r="F8" s="3">
        <f>IF(OR(E8="indiana jones y la última cruzada",E8="indiana jones y la ultima cruzada"),1,0)</f>
        <v>0</v>
      </c>
    </row>
    <row r="9" spans="1:6" ht="15">
      <c r="A9" s="4" t="s">
        <v>43</v>
      </c>
      <c r="B9" s="1"/>
      <c r="C9" s="3">
        <f>IF(OR(B9="arsénico por compasión",B9="arsenico por compasion"),1,0)</f>
        <v>0</v>
      </c>
      <c r="D9" s="4" t="s">
        <v>40</v>
      </c>
      <c r="E9" s="1"/>
      <c r="F9" s="3">
        <f>IF(OR(E9="jfk",E9="jfk caso abierto"),1,0)</f>
        <v>0</v>
      </c>
    </row>
    <row r="10" spans="1:6" ht="15">
      <c r="A10" s="4" t="s">
        <v>24</v>
      </c>
      <c r="B10" s="1"/>
      <c r="C10" s="3">
        <f>IF(B10="ed wood",1,0)</f>
        <v>0</v>
      </c>
      <c r="D10" s="4" t="s">
        <v>38</v>
      </c>
      <c r="E10" s="1"/>
      <c r="F10" s="3">
        <f>IF(E10="el apartamento",1,0)</f>
        <v>0</v>
      </c>
    </row>
    <row r="11" spans="1:6" ht="15">
      <c r="A11" s="4" t="s">
        <v>23</v>
      </c>
      <c r="B11" s="1"/>
      <c r="C11" s="3">
        <f>IF(B11="la cosa",1,0)</f>
        <v>0</v>
      </c>
      <c r="D11" s="4" t="s">
        <v>18</v>
      </c>
      <c r="E11" s="1"/>
      <c r="F11" s="3">
        <f>IF(E11="el emperador y sus locuras",1,0)</f>
        <v>0</v>
      </c>
    </row>
    <row r="12" spans="1:6" ht="15">
      <c r="A12" s="4" t="s">
        <v>13</v>
      </c>
      <c r="B12" s="1"/>
      <c r="C12" s="3">
        <f>IF(B12="cube",1,0)</f>
        <v>0</v>
      </c>
      <c r="D12" s="4" t="s">
        <v>31</v>
      </c>
      <c r="E12" s="1"/>
      <c r="F12" s="3">
        <f>IF(E12="braveheart",1,0)</f>
        <v>0</v>
      </c>
    </row>
    <row r="13" spans="1:6" ht="15">
      <c r="A13" s="4" t="s">
        <v>0</v>
      </c>
      <c r="B13" s="1"/>
      <c r="C13" s="3">
        <f>IF(OR(B13="torrente",B13="torrente el brazo tonto de la ley"),1,0)</f>
        <v>0</v>
      </c>
      <c r="D13" s="4" t="s">
        <v>19</v>
      </c>
      <c r="E13" s="1"/>
      <c r="F13" s="3">
        <f>IF(E13="atrapado en el tiempo",1,0)</f>
        <v>0</v>
      </c>
    </row>
    <row r="14" spans="1:6" ht="15">
      <c r="A14" s="4" t="s">
        <v>37</v>
      </c>
      <c r="B14" s="1"/>
      <c r="C14" s="3">
        <f>IF(OR(B14="la naranja mecánica",B14="la naranja mecanica"),1,0)</f>
        <v>0</v>
      </c>
      <c r="D14" s="4" t="s">
        <v>57</v>
      </c>
      <c r="E14" s="1"/>
      <c r="F14" s="3">
        <f>IF(E14="la matanza de texas",1,0)</f>
        <v>0</v>
      </c>
    </row>
    <row r="15" spans="1:6" ht="15">
      <c r="A15" s="4" t="s">
        <v>34</v>
      </c>
      <c r="B15" s="1"/>
      <c r="C15" s="3">
        <f>IF(B15="willow",1,0)</f>
        <v>0</v>
      </c>
      <c r="D15" s="4" t="s">
        <v>36</v>
      </c>
      <c r="E15" s="1"/>
      <c r="F15" s="3">
        <f>IF(E15="oficial y caballero",1,0)</f>
        <v>0</v>
      </c>
    </row>
    <row r="16" spans="1:6" ht="15">
      <c r="A16" s="4" t="s">
        <v>54</v>
      </c>
      <c r="B16" s="1"/>
      <c r="C16" s="3">
        <f>IF(OR(B16="cazafantasmas",B16="los cazafantasmas"),1,0)</f>
        <v>0</v>
      </c>
      <c r="D16" s="4" t="s">
        <v>45</v>
      </c>
      <c r="E16" s="1"/>
      <c r="F16" s="3">
        <f>IF(OR(E16="merlín el encantador",E16="merlin el encantador"),1,0)</f>
        <v>0</v>
      </c>
    </row>
    <row r="17" spans="1:6" ht="15">
      <c r="A17" s="4" t="s">
        <v>1</v>
      </c>
      <c r="B17" s="1"/>
      <c r="C17" s="3">
        <f>IF(OR(B17="lo que el viento se llevó",B17="lo que el viento se llevo"),1,0)</f>
        <v>0</v>
      </c>
      <c r="D17" s="4" t="s">
        <v>33</v>
      </c>
      <c r="E17" s="1"/>
      <c r="F17" s="3">
        <f>IF(E17="la vida de brian",1,0)</f>
        <v>0</v>
      </c>
    </row>
    <row r="18" spans="1:6" ht="15">
      <c r="A18" s="4" t="s">
        <v>46</v>
      </c>
      <c r="B18" s="1"/>
      <c r="C18" s="3">
        <f>IF(B18="asterix en bretaña",1,0)</f>
        <v>0</v>
      </c>
      <c r="D18" s="4" t="s">
        <v>65</v>
      </c>
      <c r="E18" s="1"/>
      <c r="F18" s="3">
        <f>IF(OR(E18="gremlins",E18="gremlins 2"),1,0)</f>
        <v>0</v>
      </c>
    </row>
    <row r="19" spans="1:6" ht="15">
      <c r="A19" s="4" t="s">
        <v>20</v>
      </c>
      <c r="B19" s="1"/>
      <c r="C19" s="3">
        <f>IF(B19="pulp fiction",1,0)</f>
        <v>0</v>
      </c>
      <c r="D19" s="4" t="s">
        <v>49</v>
      </c>
      <c r="E19" s="1"/>
      <c r="F19" s="3">
        <f>IF(E19="la cena de los idiotas",1,0)</f>
        <v>0</v>
      </c>
    </row>
    <row r="20" spans="1:6" ht="15">
      <c r="A20" s="4" t="s">
        <v>12</v>
      </c>
      <c r="B20" s="1"/>
      <c r="C20" s="3">
        <f>IF(OR(B20="atrápame si puedes",B20="atrapame si puedes"),1,0)</f>
        <v>0</v>
      </c>
      <c r="D20" s="4" t="s">
        <v>48</v>
      </c>
      <c r="E20" s="1"/>
      <c r="F20" s="3">
        <f>IF(E20="rounders",1,0)</f>
        <v>0</v>
      </c>
    </row>
    <row r="21" spans="1:6" ht="15">
      <c r="A21" s="4" t="s">
        <v>8</v>
      </c>
      <c r="B21" s="1"/>
      <c r="C21" s="3">
        <f>IF(OR(B21="la máscara",B21="la mascara"),1,0)</f>
        <v>0</v>
      </c>
      <c r="D21" s="4" t="s">
        <v>52</v>
      </c>
      <c r="E21" s="1"/>
      <c r="F21" s="3">
        <f>IF(OR(E21="el dormilón",E21="el dormilon"),1,0)</f>
        <v>0</v>
      </c>
    </row>
    <row r="22" spans="1:6" ht="15">
      <c r="A22" s="4" t="s">
        <v>53</v>
      </c>
      <c r="B22" s="1"/>
      <c r="C22" s="3">
        <f>IF(OR(B22="un día en las carreras",B22="un dia en las carreras"),1,0)</f>
        <v>0</v>
      </c>
      <c r="D22" s="4" t="s">
        <v>29</v>
      </c>
      <c r="E22" s="1"/>
      <c r="F22" s="3">
        <f>IF(E22="el nombre de la rosa",1,0)</f>
        <v>0</v>
      </c>
    </row>
    <row r="23" spans="1:6" ht="15">
      <c r="A23" s="4" t="s">
        <v>4</v>
      </c>
      <c r="B23" s="1"/>
      <c r="C23" s="3">
        <f>IF(B23="chicago",1,0)</f>
        <v>0</v>
      </c>
      <c r="D23" s="4" t="s">
        <v>16</v>
      </c>
      <c r="E23" s="1"/>
      <c r="F23" s="3">
        <f>IF(OR(E23="101 dálmatas",E23="101 dalmatas"),1,0)</f>
        <v>0</v>
      </c>
    </row>
    <row r="24" spans="1:6" ht="15">
      <c r="A24" s="4" t="s">
        <v>32</v>
      </c>
      <c r="B24" s="1"/>
      <c r="C24" s="3">
        <f>IF(OR(B24="el silencio de los corderos",B24="hannibal"),1,0)</f>
        <v>0</v>
      </c>
      <c r="D24" s="4" t="s">
        <v>14</v>
      </c>
      <c r="E24" s="1"/>
      <c r="F24" s="3">
        <f>IF(E24="rain man",1,0)</f>
        <v>0</v>
      </c>
    </row>
    <row r="25" spans="1:6" ht="15">
      <c r="A25" s="4" t="s">
        <v>6</v>
      </c>
      <c r="B25" s="1"/>
      <c r="C25" s="3">
        <f>IF(OR(B25="tango y cash",B25="tango &amp; cash"),1,0)</f>
        <v>0</v>
      </c>
      <c r="D25" s="4" t="s">
        <v>35</v>
      </c>
      <c r="E25" s="1"/>
      <c r="F25" s="3">
        <f>IF(E25="kamchatka",1,0)</f>
        <v>0</v>
      </c>
    </row>
    <row r="26" spans="1:6" ht="15">
      <c r="A26" s="4" t="s">
        <v>50</v>
      </c>
      <c r="B26" s="1"/>
      <c r="C26" s="3">
        <f>IF(OR(B26="la maldición del escorpión de jade",B26="la maldicion del escorpion de jade"),1,0)</f>
        <v>0</v>
      </c>
      <c r="D26" s="4" t="s">
        <v>2</v>
      </c>
      <c r="E26" s="1"/>
      <c r="F26" s="3">
        <f>IF(E26="casablanca",1,0)</f>
        <v>0</v>
      </c>
    </row>
    <row r="27" spans="1:6" ht="15">
      <c r="A27" s="4" t="s">
        <v>56</v>
      </c>
      <c r="B27" s="1"/>
      <c r="C27" s="3">
        <f>IF(OR(B27="frenesí",B27="frenesi"),1,0)</f>
        <v>0</v>
      </c>
      <c r="D27" s="4" t="s">
        <v>9</v>
      </c>
      <c r="E27" s="1"/>
      <c r="F27" s="3">
        <f>IF(OR(E27="el día de la bestia",E27="el dia de la bestia"),1,0)</f>
        <v>0</v>
      </c>
    </row>
    <row r="28" spans="1:6" ht="15">
      <c r="A28" s="4" t="s">
        <v>11</v>
      </c>
      <c r="B28" s="1"/>
      <c r="C28" s="3">
        <f>IF(OR(B28="ben-hur",B28="ben hur"),1,0)</f>
        <v>0</v>
      </c>
      <c r="D28" s="4" t="s">
        <v>58</v>
      </c>
      <c r="E28" s="1"/>
      <c r="F28" s="3">
        <f>IF(OR(E28="1997 rescate en nueva york",E28="2013 rescate en la"),1,0)</f>
        <v>0</v>
      </c>
    </row>
    <row r="29" spans="1:6" ht="15">
      <c r="A29" s="4" t="s">
        <v>44</v>
      </c>
      <c r="B29" s="1"/>
      <c r="C29" s="3">
        <f>IF(B29="la loca historia de las galaxias",1,0)</f>
        <v>0</v>
      </c>
      <c r="D29" s="4" t="s">
        <v>10</v>
      </c>
      <c r="E29" s="1"/>
      <c r="F29" s="3">
        <f>IF(E29="los diez mandamientos",1,0)</f>
        <v>0</v>
      </c>
    </row>
    <row r="30" spans="1:6" ht="15">
      <c r="A30" s="4" t="s">
        <v>51</v>
      </c>
      <c r="B30" s="1"/>
      <c r="C30" s="3">
        <f>IF(OR(B30="el secreto de la pirámide",B30="el secreto de la piramide"),1,0)</f>
        <v>0</v>
      </c>
      <c r="D30" s="4" t="s">
        <v>22</v>
      </c>
      <c r="E30" s="1"/>
      <c r="F30" s="3">
        <f>IF(OR(E30="alicia en el país de las maravillas",E30="alicia en el pais de las maravillas"),1,0)</f>
        <v>0</v>
      </c>
    </row>
    <row r="31" spans="1:6" ht="15">
      <c r="A31" s="4" t="s">
        <v>25</v>
      </c>
      <c r="B31" s="1"/>
      <c r="C31" s="3">
        <f>IF(B31="nueve reinas",1,0)</f>
        <v>0</v>
      </c>
      <c r="D31" s="4" t="s">
        <v>7</v>
      </c>
      <c r="E31" s="1"/>
      <c r="F31" s="3">
        <f>IF(OR(E31="et",E31="e t"),1,0)</f>
        <v>0</v>
      </c>
    </row>
    <row r="32" spans="1:6" ht="15">
      <c r="A32" s="4" t="s">
        <v>21</v>
      </c>
      <c r="B32" s="1"/>
      <c r="C32" s="3">
        <f>IF(B32="regreso al futuro",1,0)</f>
        <v>0</v>
      </c>
      <c r="D32" s="4" t="s">
        <v>30</v>
      </c>
      <c r="E32" s="1"/>
      <c r="F32" s="3">
        <f>IF(E32="los intocables de elliott ness",1,0)</f>
        <v>0</v>
      </c>
    </row>
    <row r="33" spans="1:6" ht="15">
      <c r="A33" s="4" t="s">
        <v>17</v>
      </c>
      <c r="B33" s="1"/>
      <c r="C33" s="3">
        <f>IF(B33="mujeres al borde de un ataque de nervios",1,0)</f>
        <v>0</v>
      </c>
      <c r="D33" s="4" t="s">
        <v>5</v>
      </c>
      <c r="E33" s="1"/>
      <c r="F33" s="3">
        <f>IF(E33="tomates verdes fritos",1,0)</f>
        <v>0</v>
      </c>
    </row>
    <row r="34" spans="1:6" ht="15">
      <c r="A34" s="4" t="s">
        <v>47</v>
      </c>
      <c r="B34" s="1"/>
      <c r="C34" s="3">
        <f>IF(B34="el hombre de la pistola de oro",1,0)</f>
        <v>0</v>
      </c>
      <c r="D34" s="4" t="s">
        <v>41</v>
      </c>
      <c r="E34" s="1"/>
      <c r="F34" s="3">
        <f>IF(E34="pretty woman",1,0)</f>
        <v>0</v>
      </c>
    </row>
    <row r="35" spans="1:6" ht="15">
      <c r="A35" s="4" t="s">
        <v>26</v>
      </c>
      <c r="B35" s="1"/>
      <c r="C35" s="3">
        <f>IF(B35="titanic",1,0)</f>
        <v>0</v>
      </c>
      <c r="D35" s="4" t="s">
        <v>39</v>
      </c>
      <c r="E35" s="1"/>
      <c r="F35" s="3">
        <f>IF(E35="con faldas y a lo loco",1,0)</f>
        <v>0</v>
      </c>
    </row>
    <row r="36" spans="1:6" ht="15">
      <c r="A36" s="4" t="s">
        <v>55</v>
      </c>
      <c r="B36" s="1"/>
      <c r="C36" s="3">
        <f>IF(B36="la princesa prometida",1,0)</f>
        <v>0</v>
      </c>
      <c r="D36" s="4" t="s">
        <v>15</v>
      </c>
      <c r="E36" s="1"/>
      <c r="F36" s="3">
        <f>IF(E36="peter pan",1,0)</f>
        <v>0</v>
      </c>
    </row>
    <row r="37" spans="1:6" ht="15">
      <c r="A37" s="4" t="s">
        <v>3</v>
      </c>
      <c r="B37" s="1"/>
      <c r="C37" s="3">
        <f>IF(B37="el club de la lucha",1,0)</f>
        <v>0</v>
      </c>
      <c r="D37" s="4" t="s">
        <v>28</v>
      </c>
      <c r="E37" s="1"/>
      <c r="F37" s="3">
        <f>IF(OR(E37="terminator",E37="terminator 2"),1,0)</f>
        <v>0</v>
      </c>
    </row>
  </sheetData>
  <sheetProtection password="8147" sheet="1"/>
  <mergeCells count="3">
    <mergeCell ref="A1:F1"/>
    <mergeCell ref="A2:F2"/>
    <mergeCell ref="A3:E3"/>
  </mergeCells>
  <conditionalFormatting sqref="B9">
    <cfRule type="cellIs" priority="1" dxfId="0" operator="equal" stopIfTrue="1">
      <formula>"arsénico por compasión"</formula>
    </cfRule>
    <cfRule type="cellIs" priority="2" dxfId="0" operator="equal" stopIfTrue="1">
      <formula>"arsenico por compasion"</formula>
    </cfRule>
  </conditionalFormatting>
  <conditionalFormatting sqref="B10">
    <cfRule type="cellIs" priority="3" dxfId="0" operator="equal" stopIfTrue="1">
      <formula>"ed wood"</formula>
    </cfRule>
  </conditionalFormatting>
  <conditionalFormatting sqref="B11">
    <cfRule type="cellIs" priority="4" dxfId="0" operator="equal" stopIfTrue="1">
      <formula>"la cosa"</formula>
    </cfRule>
  </conditionalFormatting>
  <conditionalFormatting sqref="B12">
    <cfRule type="cellIs" priority="5" dxfId="0" operator="equal" stopIfTrue="1">
      <formula>"cube"</formula>
    </cfRule>
  </conditionalFormatting>
  <conditionalFormatting sqref="B13">
    <cfRule type="cellIs" priority="6" dxfId="0" operator="equal" stopIfTrue="1">
      <formula>"torrente"</formula>
    </cfRule>
    <cfRule type="cellIs" priority="7" dxfId="0" operator="equal" stopIfTrue="1">
      <formula>"torrente el brazo tonto de la ley"</formula>
    </cfRule>
  </conditionalFormatting>
  <conditionalFormatting sqref="B14">
    <cfRule type="cellIs" priority="8" dxfId="0" operator="equal" stopIfTrue="1">
      <formula>"la naranja mecánica"</formula>
    </cfRule>
    <cfRule type="cellIs" priority="9" dxfId="0" operator="equal" stopIfTrue="1">
      <formula>"la naranja mecanica"</formula>
    </cfRule>
  </conditionalFormatting>
  <conditionalFormatting sqref="B15">
    <cfRule type="cellIs" priority="10" dxfId="0" operator="equal" stopIfTrue="1">
      <formula>"willow"</formula>
    </cfRule>
  </conditionalFormatting>
  <conditionalFormatting sqref="B16">
    <cfRule type="cellIs" priority="11" dxfId="0" operator="equal" stopIfTrue="1">
      <formula>"los cazafantasmas"</formula>
    </cfRule>
    <cfRule type="cellIs" priority="12" dxfId="0" operator="equal" stopIfTrue="1">
      <formula>"cazafantasmas"</formula>
    </cfRule>
  </conditionalFormatting>
  <conditionalFormatting sqref="B17">
    <cfRule type="cellIs" priority="13" dxfId="0" operator="equal" stopIfTrue="1">
      <formula>"lo que el viento se llevó"</formula>
    </cfRule>
    <cfRule type="cellIs" priority="14" dxfId="0" operator="equal" stopIfTrue="1">
      <formula>"lo que el viento se llevo"</formula>
    </cfRule>
  </conditionalFormatting>
  <conditionalFormatting sqref="B18">
    <cfRule type="cellIs" priority="15" dxfId="0" operator="equal" stopIfTrue="1">
      <formula>"asterix en bretaña"</formula>
    </cfRule>
  </conditionalFormatting>
  <conditionalFormatting sqref="B19">
    <cfRule type="cellIs" priority="16" dxfId="0" operator="equal" stopIfTrue="1">
      <formula>"pulp fiction"</formula>
    </cfRule>
  </conditionalFormatting>
  <conditionalFormatting sqref="B20">
    <cfRule type="cellIs" priority="17" dxfId="0" operator="equal" stopIfTrue="1">
      <formula>"atrápame si puedes"</formula>
    </cfRule>
    <cfRule type="cellIs" priority="18" dxfId="0" operator="equal" stopIfTrue="1">
      <formula>"atrapame si puedes"</formula>
    </cfRule>
  </conditionalFormatting>
  <conditionalFormatting sqref="B21">
    <cfRule type="cellIs" priority="19" dxfId="0" operator="equal" stopIfTrue="1">
      <formula>"la máscara"</formula>
    </cfRule>
    <cfRule type="cellIs" priority="20" dxfId="0" operator="equal" stopIfTrue="1">
      <formula>"la mascara"</formula>
    </cfRule>
  </conditionalFormatting>
  <conditionalFormatting sqref="B22">
    <cfRule type="cellIs" priority="21" dxfId="0" operator="equal" stopIfTrue="1">
      <formula>"un día en las carreras"</formula>
    </cfRule>
    <cfRule type="cellIs" priority="22" dxfId="0" operator="equal" stopIfTrue="1">
      <formula>"un dia en las carreras"</formula>
    </cfRule>
  </conditionalFormatting>
  <conditionalFormatting sqref="B23">
    <cfRule type="cellIs" priority="23" dxfId="0" operator="equal" stopIfTrue="1">
      <formula>"chicago"</formula>
    </cfRule>
  </conditionalFormatting>
  <conditionalFormatting sqref="B24">
    <cfRule type="cellIs" priority="24" dxfId="0" operator="equal" stopIfTrue="1">
      <formula>"el silencio de los corderos"</formula>
    </cfRule>
    <cfRule type="cellIs" priority="25" dxfId="0" operator="equal" stopIfTrue="1">
      <formula>"hannibal"</formula>
    </cfRule>
  </conditionalFormatting>
  <conditionalFormatting sqref="B25">
    <cfRule type="cellIs" priority="26" dxfId="0" operator="equal" stopIfTrue="1">
      <formula>"tango y cash"</formula>
    </cfRule>
    <cfRule type="cellIs" priority="27" dxfId="0" operator="equal" stopIfTrue="1">
      <formula>"tango &amp; cash"</formula>
    </cfRule>
  </conditionalFormatting>
  <conditionalFormatting sqref="B26">
    <cfRule type="cellIs" priority="28" dxfId="0" operator="equal" stopIfTrue="1">
      <formula>"la maldición del escorpión de jade"</formula>
    </cfRule>
    <cfRule type="cellIs" priority="29" dxfId="0" operator="equal" stopIfTrue="1">
      <formula>"la maldicion del escorpion de jade"</formula>
    </cfRule>
  </conditionalFormatting>
  <conditionalFormatting sqref="B27">
    <cfRule type="cellIs" priority="30" dxfId="0" operator="equal" stopIfTrue="1">
      <formula>"frenesí"</formula>
    </cfRule>
    <cfRule type="cellIs" priority="31" dxfId="0" operator="equal" stopIfTrue="1">
      <formula>"frenesi"</formula>
    </cfRule>
  </conditionalFormatting>
  <conditionalFormatting sqref="B28">
    <cfRule type="cellIs" priority="32" dxfId="0" operator="equal" stopIfTrue="1">
      <formula>"ben-hur"</formula>
    </cfRule>
    <cfRule type="cellIs" priority="33" dxfId="0" operator="equal" stopIfTrue="1">
      <formula>"ben hur"</formula>
    </cfRule>
  </conditionalFormatting>
  <conditionalFormatting sqref="B29">
    <cfRule type="cellIs" priority="34" dxfId="0" operator="equal" stopIfTrue="1">
      <formula>"la loca historia de las galaxias"</formula>
    </cfRule>
  </conditionalFormatting>
  <conditionalFormatting sqref="B30">
    <cfRule type="cellIs" priority="35" dxfId="0" operator="equal" stopIfTrue="1">
      <formula>"el secreto de la pirámide"</formula>
    </cfRule>
    <cfRule type="cellIs" priority="36" dxfId="0" operator="equal" stopIfTrue="1">
      <formula>"el secreto de la piramide"</formula>
    </cfRule>
  </conditionalFormatting>
  <conditionalFormatting sqref="B31">
    <cfRule type="cellIs" priority="37" dxfId="0" operator="equal" stopIfTrue="1">
      <formula>"nueve reinas"</formula>
    </cfRule>
  </conditionalFormatting>
  <conditionalFormatting sqref="B32">
    <cfRule type="cellIs" priority="38" dxfId="0" operator="equal" stopIfTrue="1">
      <formula>"regreso al futuro"</formula>
    </cfRule>
  </conditionalFormatting>
  <conditionalFormatting sqref="B33">
    <cfRule type="cellIs" priority="39" dxfId="0" operator="equal" stopIfTrue="1">
      <formula>"mujeres al borde de un ataque de nervios"</formula>
    </cfRule>
  </conditionalFormatting>
  <conditionalFormatting sqref="B34">
    <cfRule type="cellIs" priority="40" dxfId="0" operator="equal" stopIfTrue="1">
      <formula>"el hombre de la pistola de oro"</formula>
    </cfRule>
  </conditionalFormatting>
  <conditionalFormatting sqref="B35">
    <cfRule type="cellIs" priority="41" dxfId="0" operator="equal" stopIfTrue="1">
      <formula>"titanic"</formula>
    </cfRule>
  </conditionalFormatting>
  <conditionalFormatting sqref="B36">
    <cfRule type="cellIs" priority="42" dxfId="0" operator="equal" stopIfTrue="1">
      <formula>"la princesa prometida"</formula>
    </cfRule>
  </conditionalFormatting>
  <conditionalFormatting sqref="B37">
    <cfRule type="cellIs" priority="43" dxfId="0" operator="equal" stopIfTrue="1">
      <formula>"el club de la lucha"</formula>
    </cfRule>
  </conditionalFormatting>
  <conditionalFormatting sqref="E8">
    <cfRule type="cellIs" priority="44" dxfId="0" operator="equal" stopIfTrue="1">
      <formula>"indiana jones y la última cruzada"</formula>
    </cfRule>
    <cfRule type="cellIs" priority="45" dxfId="0" operator="equal" stopIfTrue="1">
      <formula>"indiana jones y la ultima cruzada"</formula>
    </cfRule>
  </conditionalFormatting>
  <conditionalFormatting sqref="E9">
    <cfRule type="cellIs" priority="46" dxfId="0" operator="equal" stopIfTrue="1">
      <formula>"jfk caso abierto"</formula>
    </cfRule>
    <cfRule type="cellIs" priority="47" dxfId="0" operator="equal" stopIfTrue="1">
      <formula>"jfk"</formula>
    </cfRule>
  </conditionalFormatting>
  <conditionalFormatting sqref="E10">
    <cfRule type="cellIs" priority="48" dxfId="0" operator="equal" stopIfTrue="1">
      <formula>"el apartamento"</formula>
    </cfRule>
  </conditionalFormatting>
  <conditionalFormatting sqref="E11">
    <cfRule type="cellIs" priority="49" dxfId="0" operator="equal" stopIfTrue="1">
      <formula>"el emperador y sus locuras"</formula>
    </cfRule>
  </conditionalFormatting>
  <conditionalFormatting sqref="E12">
    <cfRule type="cellIs" priority="50" dxfId="0" operator="equal" stopIfTrue="1">
      <formula>"braveheart"</formula>
    </cfRule>
  </conditionalFormatting>
  <conditionalFormatting sqref="E13">
    <cfRule type="cellIs" priority="51" dxfId="0" operator="equal" stopIfTrue="1">
      <formula>"atrapado en el tiempo"</formula>
    </cfRule>
  </conditionalFormatting>
  <conditionalFormatting sqref="E14">
    <cfRule type="cellIs" priority="52" dxfId="0" operator="equal" stopIfTrue="1">
      <formula>"la matanza de texas"</formula>
    </cfRule>
  </conditionalFormatting>
  <conditionalFormatting sqref="E15">
    <cfRule type="cellIs" priority="53" dxfId="0" operator="equal" stopIfTrue="1">
      <formula>"oficial y caballero"</formula>
    </cfRule>
  </conditionalFormatting>
  <conditionalFormatting sqref="E16">
    <cfRule type="cellIs" priority="54" dxfId="0" operator="equal" stopIfTrue="1">
      <formula>"merlín el encantador"</formula>
    </cfRule>
    <cfRule type="cellIs" priority="55" dxfId="0" operator="equal" stopIfTrue="1">
      <formula>"merlin el encantador"</formula>
    </cfRule>
  </conditionalFormatting>
  <conditionalFormatting sqref="E17">
    <cfRule type="cellIs" priority="56" dxfId="0" operator="equal" stopIfTrue="1">
      <formula>"la vida de brian"</formula>
    </cfRule>
  </conditionalFormatting>
  <conditionalFormatting sqref="E19">
    <cfRule type="cellIs" priority="57" dxfId="0" operator="equal" stopIfTrue="1">
      <formula>"la cena de los idiotas"</formula>
    </cfRule>
  </conditionalFormatting>
  <conditionalFormatting sqref="E20">
    <cfRule type="cellIs" priority="58" dxfId="0" operator="equal" stopIfTrue="1">
      <formula>"rounders"</formula>
    </cfRule>
  </conditionalFormatting>
  <conditionalFormatting sqref="E21">
    <cfRule type="cellIs" priority="59" dxfId="0" operator="equal" stopIfTrue="1">
      <formula>"el dormilón"</formula>
    </cfRule>
    <cfRule type="cellIs" priority="60" dxfId="0" operator="equal" stopIfTrue="1">
      <formula>"el dormilon"</formula>
    </cfRule>
  </conditionalFormatting>
  <conditionalFormatting sqref="E22">
    <cfRule type="cellIs" priority="61" dxfId="0" operator="equal" stopIfTrue="1">
      <formula>"el nombre de la rosa"</formula>
    </cfRule>
  </conditionalFormatting>
  <conditionalFormatting sqref="E23">
    <cfRule type="cellIs" priority="62" dxfId="0" operator="equal" stopIfTrue="1">
      <formula>"101 dálmatas"</formula>
    </cfRule>
    <cfRule type="cellIs" priority="63" dxfId="0" operator="equal" stopIfTrue="1">
      <formula>"101 dalmatas"</formula>
    </cfRule>
  </conditionalFormatting>
  <conditionalFormatting sqref="E24">
    <cfRule type="cellIs" priority="64" dxfId="0" operator="equal" stopIfTrue="1">
      <formula>"rain man"</formula>
    </cfRule>
  </conditionalFormatting>
  <conditionalFormatting sqref="E25">
    <cfRule type="cellIs" priority="65" dxfId="0" operator="equal" stopIfTrue="1">
      <formula>"kamchatka"</formula>
    </cfRule>
  </conditionalFormatting>
  <conditionalFormatting sqref="E26">
    <cfRule type="cellIs" priority="66" dxfId="0" operator="equal" stopIfTrue="1">
      <formula>"casablanca"</formula>
    </cfRule>
  </conditionalFormatting>
  <conditionalFormatting sqref="E27">
    <cfRule type="cellIs" priority="67" dxfId="0" operator="equal" stopIfTrue="1">
      <formula>"el día de la bestia"</formula>
    </cfRule>
    <cfRule type="cellIs" priority="68" dxfId="0" operator="equal" stopIfTrue="1">
      <formula>"el dia de la bestia"</formula>
    </cfRule>
  </conditionalFormatting>
  <conditionalFormatting sqref="E29">
    <cfRule type="cellIs" priority="69" dxfId="0" operator="equal" stopIfTrue="1">
      <formula>"los diez mandamientos"</formula>
    </cfRule>
  </conditionalFormatting>
  <conditionalFormatting sqref="E30">
    <cfRule type="cellIs" priority="70" dxfId="0" operator="equal" stopIfTrue="1">
      <formula>"alicia en el país de las maravillas"</formula>
    </cfRule>
    <cfRule type="cellIs" priority="71" dxfId="0" operator="equal" stopIfTrue="1">
      <formula>"alicia en el pais de las maravillas"</formula>
    </cfRule>
  </conditionalFormatting>
  <conditionalFormatting sqref="E31">
    <cfRule type="cellIs" priority="72" dxfId="0" operator="equal" stopIfTrue="1">
      <formula>"et"</formula>
    </cfRule>
    <cfRule type="cellIs" priority="73" dxfId="0" operator="equal" stopIfTrue="1">
      <formula>"e t"</formula>
    </cfRule>
  </conditionalFormatting>
  <conditionalFormatting sqref="E32">
    <cfRule type="cellIs" priority="74" dxfId="0" operator="equal" stopIfTrue="1">
      <formula>"los intocables de elliott ness"</formula>
    </cfRule>
  </conditionalFormatting>
  <conditionalFormatting sqref="E33">
    <cfRule type="cellIs" priority="75" dxfId="0" operator="equal" stopIfTrue="1">
      <formula>"tomates verdes fritos"</formula>
    </cfRule>
  </conditionalFormatting>
  <conditionalFormatting sqref="E34">
    <cfRule type="cellIs" priority="76" dxfId="0" operator="equal" stopIfTrue="1">
      <formula>"pretty woman"</formula>
    </cfRule>
  </conditionalFormatting>
  <conditionalFormatting sqref="E35">
    <cfRule type="cellIs" priority="77" dxfId="0" operator="equal" stopIfTrue="1">
      <formula>"con faldas y a lo loco"</formula>
    </cfRule>
  </conditionalFormatting>
  <conditionalFormatting sqref="E36">
    <cfRule type="cellIs" priority="78" dxfId="0" operator="equal" stopIfTrue="1">
      <formula>"peter pan"</formula>
    </cfRule>
  </conditionalFormatting>
  <conditionalFormatting sqref="E37">
    <cfRule type="cellIs" priority="79" dxfId="0" operator="equal" stopIfTrue="1">
      <formula>"terminator"</formula>
    </cfRule>
    <cfRule type="cellIs" priority="80" dxfId="0" operator="equal" stopIfTrue="1">
      <formula>"terminator 2"</formula>
    </cfRule>
  </conditionalFormatting>
  <conditionalFormatting sqref="B8">
    <cfRule type="cellIs" priority="81" dxfId="0" operator="equal" stopIfTrue="1">
      <formula>"la momia"</formula>
    </cfRule>
    <cfRule type="cellIs" priority="82" dxfId="0" operator="equal" stopIfTrue="1">
      <formula>"the mummy"</formula>
    </cfRule>
  </conditionalFormatting>
  <conditionalFormatting sqref="E28">
    <cfRule type="cellIs" priority="83" dxfId="0" operator="equal" stopIfTrue="1">
      <formula>"1997 rescate en nueva york"</formula>
    </cfRule>
    <cfRule type="cellIs" priority="84" dxfId="0" operator="equal" stopIfTrue="1">
      <formula>"2013 rescate en la"</formula>
    </cfRule>
  </conditionalFormatting>
  <conditionalFormatting sqref="E18">
    <cfRule type="cellIs" priority="85" dxfId="0" operator="equal" stopIfTrue="1">
      <formula>"gremlins"</formula>
    </cfRule>
    <cfRule type="cellIs" priority="86" dxfId="0" operator="equal" stopIfTrue="1">
      <formula>"gremlins 2"</formula>
    </cfRule>
  </conditionalFormatting>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Azul + Verde Produktions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Pablillo El Audaz</dc:creator>
  <cp:keywords/>
  <dc:description/>
  <cp:lastModifiedBy>Iosu&amp;Carmen</cp:lastModifiedBy>
  <dcterms:created xsi:type="dcterms:W3CDTF">2004-05-18T10:20:41Z</dcterms:created>
  <dcterms:modified xsi:type="dcterms:W3CDTF">2005-07-27T10:21:18Z</dcterms:modified>
  <cp:category/>
  <cp:version/>
  <cp:contentType/>
  <cp:contentStatus/>
</cp:coreProperties>
</file>